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<sst xmlns="http://schemas.openxmlformats.org/spreadsheetml/2006/main" count="193" uniqueCount="170">
  <si>
    <t>F. Name</t>
  </si>
  <si>
    <t>Bense</t>
  </si>
  <si>
    <t>Judy</t>
  </si>
  <si>
    <t>2008-2009</t>
  </si>
  <si>
    <t>Spear</t>
  </si>
  <si>
    <t>Kim</t>
  </si>
  <si>
    <t>Mann</t>
  </si>
  <si>
    <t>D.J.</t>
  </si>
  <si>
    <t>Powell</t>
  </si>
  <si>
    <t>Bowers</t>
  </si>
  <si>
    <t>Betsy</t>
  </si>
  <si>
    <t>Hudson</t>
  </si>
  <si>
    <t>K.A.</t>
  </si>
  <si>
    <t>Brosnahan</t>
  </si>
  <si>
    <t>Richard</t>
  </si>
  <si>
    <t>Lott</t>
  </si>
  <si>
    <t>Pat</t>
  </si>
  <si>
    <t>Schonberger</t>
  </si>
  <si>
    <t>Anita</t>
  </si>
  <si>
    <t>Felder</t>
  </si>
  <si>
    <t>James</t>
  </si>
  <si>
    <t>Hendrickson</t>
  </si>
  <si>
    <t>Sherrell</t>
  </si>
  <si>
    <t>Archer</t>
  </si>
  <si>
    <t>Linda</t>
  </si>
  <si>
    <t>Faria</t>
  </si>
  <si>
    <t>Cindy</t>
  </si>
  <si>
    <t>Lavender</t>
  </si>
  <si>
    <t>Elaine</t>
  </si>
  <si>
    <t>King</t>
  </si>
  <si>
    <t>K.C.</t>
  </si>
  <si>
    <t>Crawford</t>
  </si>
  <si>
    <t>Allison</t>
  </si>
  <si>
    <t>P.L.</t>
  </si>
  <si>
    <t>Dieckman</t>
  </si>
  <si>
    <t>Michael</t>
  </si>
  <si>
    <t>Haveard</t>
  </si>
  <si>
    <t>Melanie</t>
  </si>
  <si>
    <t>Van Galen</t>
  </si>
  <si>
    <t>Dean</t>
  </si>
  <si>
    <t>Kyle</t>
  </si>
  <si>
    <t>White</t>
  </si>
  <si>
    <t>Hal</t>
  </si>
  <si>
    <t>Catherine</t>
  </si>
  <si>
    <t>Asmus</t>
  </si>
  <si>
    <t>Colleen</t>
  </si>
  <si>
    <t>Brighton</t>
  </si>
  <si>
    <t>Barry</t>
  </si>
  <si>
    <t>Moneyham</t>
  </si>
  <si>
    <t>Valerie</t>
  </si>
  <si>
    <t>Pinkard</t>
  </si>
  <si>
    <t>J.R.</t>
  </si>
  <si>
    <t>Till</t>
  </si>
  <si>
    <t>Warren</t>
  </si>
  <si>
    <t>J.S.</t>
  </si>
  <si>
    <t>Robinson</t>
  </si>
  <si>
    <t>Peter</t>
  </si>
  <si>
    <t>Barnett</t>
  </si>
  <si>
    <t>Pursell</t>
  </si>
  <si>
    <t>P.K.</t>
  </si>
  <si>
    <t>O'Brien</t>
  </si>
  <si>
    <t>Melson</t>
  </si>
  <si>
    <t>F.B.</t>
  </si>
  <si>
    <t>M.R.</t>
  </si>
  <si>
    <t>Northrup</t>
  </si>
  <si>
    <t>R.F.</t>
  </si>
  <si>
    <t>Smith</t>
  </si>
  <si>
    <t>S.E.</t>
  </si>
  <si>
    <t>Ford</t>
  </si>
  <si>
    <t>Deborah</t>
  </si>
  <si>
    <t>McGuckin</t>
  </si>
  <si>
    <t>Tammy</t>
  </si>
  <si>
    <t>Hurd</t>
  </si>
  <si>
    <t>Wiley</t>
  </si>
  <si>
    <t>LuSharon</t>
  </si>
  <si>
    <t>Jasek</t>
  </si>
  <si>
    <t>Magerkorth</t>
  </si>
  <si>
    <t>Meek</t>
  </si>
  <si>
    <t>Kelly</t>
  </si>
  <si>
    <t>Hansen</t>
  </si>
  <si>
    <t>L.K.</t>
  </si>
  <si>
    <t>Blake</t>
  </si>
  <si>
    <t>Shelley</t>
  </si>
  <si>
    <t>Peters</t>
  </si>
  <si>
    <t>D.W.</t>
  </si>
  <si>
    <t>Stanny</t>
  </si>
  <si>
    <t>Claudia</t>
  </si>
  <si>
    <t>Podemski</t>
  </si>
  <si>
    <t>McCorvey</t>
  </si>
  <si>
    <t>Angela</t>
  </si>
  <si>
    <t>Honda</t>
  </si>
  <si>
    <t>Shigeko</t>
  </si>
  <si>
    <t>Pamela</t>
  </si>
  <si>
    <t>Metarko</t>
  </si>
  <si>
    <t>Dziadon</t>
  </si>
  <si>
    <t>Ann</t>
  </si>
  <si>
    <t>Brown</t>
  </si>
  <si>
    <t>Cathy</t>
  </si>
  <si>
    <t>Cartwright</t>
  </si>
  <si>
    <t>Jerry</t>
  </si>
  <si>
    <t>Barlar</t>
  </si>
  <si>
    <t>Diane</t>
  </si>
  <si>
    <t>Azzaretto</t>
  </si>
  <si>
    <t>Jack</t>
  </si>
  <si>
    <t>Gossom</t>
  </si>
  <si>
    <t>Joyce</t>
  </si>
  <si>
    <t>Wigersma</t>
  </si>
  <si>
    <t>Helen</t>
  </si>
  <si>
    <t>Ellenberg</t>
  </si>
  <si>
    <t>George</t>
  </si>
  <si>
    <t>Halonen</t>
  </si>
  <si>
    <t>Jane</t>
  </si>
  <si>
    <t>Marrero</t>
  </si>
  <si>
    <t>Lanier</t>
  </si>
  <si>
    <t>Greg</t>
  </si>
  <si>
    <t>Lees</t>
  </si>
  <si>
    <t>W.B.</t>
  </si>
  <si>
    <t>Elizabeth</t>
  </si>
  <si>
    <t>Terhaar</t>
  </si>
  <si>
    <t>Leo</t>
  </si>
  <si>
    <t>Ranelli</t>
  </si>
  <si>
    <t>Ed</t>
  </si>
  <si>
    <t>O'Keefe</t>
  </si>
  <si>
    <t>Tim</t>
  </si>
  <si>
    <t>Chu</t>
  </si>
  <si>
    <t>Don</t>
  </si>
  <si>
    <t>Joe</t>
  </si>
  <si>
    <t>Tissington</t>
  </si>
  <si>
    <t>Laura</t>
  </si>
  <si>
    <t>Pilcher</t>
  </si>
  <si>
    <t>Janet</t>
  </si>
  <si>
    <t>Rasmussen</t>
  </si>
  <si>
    <t>Karen</t>
  </si>
  <si>
    <t>Stephenson</t>
  </si>
  <si>
    <t>Susan</t>
  </si>
  <si>
    <t>Chula</t>
  </si>
  <si>
    <t>Last Name</t>
  </si>
  <si>
    <t>2007-2008</t>
  </si>
  <si>
    <t>Cavanaugh</t>
  </si>
  <si>
    <t>John</t>
  </si>
  <si>
    <t>Promotion</t>
  </si>
  <si>
    <t>Demotion</t>
  </si>
  <si>
    <t>Little</t>
  </si>
  <si>
    <t>Wes</t>
  </si>
  <si>
    <t>Sally</t>
  </si>
  <si>
    <t>Dana</t>
  </si>
  <si>
    <t>Kramer</t>
  </si>
  <si>
    <t>Tom</t>
  </si>
  <si>
    <t>2006-2007</t>
  </si>
  <si>
    <t>not at UWF</t>
  </si>
  <si>
    <t>Ellen</t>
  </si>
  <si>
    <t>Rebecca</t>
  </si>
  <si>
    <t>Flake</t>
  </si>
  <si>
    <t>Sandra</t>
  </si>
  <si>
    <t>Metcalf-Turner</t>
  </si>
  <si>
    <t>Phyllis</t>
  </si>
  <si>
    <t>Hartley</t>
  </si>
  <si>
    <t>A.</t>
  </si>
  <si>
    <t>VPAA, .80 FTE</t>
  </si>
  <si>
    <t>0.75 FTE</t>
  </si>
  <si>
    <t>Interim</t>
  </si>
  <si>
    <t>Notes</t>
  </si>
  <si>
    <t>Change</t>
  </si>
  <si>
    <t>% Change</t>
  </si>
  <si>
    <t>Avg. Increase</t>
  </si>
  <si>
    <t>Avg. % Increase</t>
  </si>
  <si>
    <t>Total Increase</t>
  </si>
  <si>
    <t>9% Promo. Increase</t>
  </si>
  <si>
    <r>
      <t>Benchley</t>
    </r>
    <r>
      <rPr>
        <vertAlign val="superscript"/>
        <sz val="11"/>
        <color indexed="8"/>
        <rFont val="Calibri"/>
        <family val="2"/>
      </rPr>
      <t>*</t>
    </r>
  </si>
  <si>
    <r>
      <t>*</t>
    </r>
    <r>
      <rPr>
        <sz val="11"/>
        <color indexed="8"/>
        <rFont val="Calibri"/>
        <family val="2"/>
      </rPr>
      <t>Elizabeth Benchley's 2008-2009 salary was initially mis-reported; she received no increase in 2008-2009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</si>
</sst>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5" fillId="0" borderId="0" xfId="0" applyFont="1" applyAlignment="1">
      <alignment/>
    </xf>
    <xf numFmtId="16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1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15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1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31">
      <selection activeCell="G13" sqref="G13"/>
    </sheetView>
  </sheetViews>
  <sheetFormatPr defaultColWidth="9.140625" defaultRowHeight="15"/>
  <cols>
    <col min="1" max="1" width="15.00390625" style="0" customWidth="1"/>
    <col min="2" max="2" width="10.7109375" style="0" customWidth="1"/>
    <col min="3" max="3" width="11.8515625" style="0" customWidth="1"/>
    <col min="4" max="4" width="12.8515625" style="5" customWidth="1"/>
    <col min="5" max="5" width="11.00390625" style="0" customWidth="1"/>
    <col min="6" max="7" width="11.00390625" style="5" customWidth="1"/>
    <col min="8" max="8" width="11.00390625" style="11" customWidth="1"/>
    <col min="9" max="9" width="11.28125" style="0" customWidth="1"/>
    <col min="10" max="10" width="19.421875" style="8" customWidth="1"/>
    <col min="11" max="11" width="10.00390625" style="13" customWidth="1"/>
    <col min="12" max="12" width="11.140625" style="15" customWidth="1"/>
  </cols>
  <sheetData>
    <row r="1" spans="1:12" ht="15">
      <c r="A1" s="1" t="s">
        <v>136</v>
      </c>
      <c r="B1" s="1" t="s">
        <v>0</v>
      </c>
      <c r="C1" s="1" t="s">
        <v>148</v>
      </c>
      <c r="D1" s="4" t="s">
        <v>161</v>
      </c>
      <c r="E1" s="1" t="s">
        <v>137</v>
      </c>
      <c r="F1" s="4" t="s">
        <v>161</v>
      </c>
      <c r="G1" s="4" t="s">
        <v>162</v>
      </c>
      <c r="H1" s="9" t="s">
        <v>163</v>
      </c>
      <c r="I1" s="2" t="s">
        <v>3</v>
      </c>
      <c r="J1" s="7" t="s">
        <v>161</v>
      </c>
      <c r="K1" s="12" t="s">
        <v>162</v>
      </c>
      <c r="L1" s="14" t="s">
        <v>163</v>
      </c>
    </row>
    <row r="2" spans="1:12" ht="15">
      <c r="A2" t="s">
        <v>32</v>
      </c>
      <c r="B2" t="s">
        <v>33</v>
      </c>
      <c r="C2">
        <v>51.8</v>
      </c>
      <c r="E2">
        <v>53.954</v>
      </c>
      <c r="G2" s="6">
        <v>2.1540000000000035</v>
      </c>
      <c r="H2" s="10">
        <v>4.158301158301165</v>
      </c>
      <c r="I2">
        <v>53.954</v>
      </c>
      <c r="K2" s="13">
        <v>0</v>
      </c>
      <c r="L2" s="15">
        <v>0</v>
      </c>
    </row>
    <row r="3" spans="1:12" ht="15">
      <c r="A3" t="s">
        <v>23</v>
      </c>
      <c r="B3" t="s">
        <v>24</v>
      </c>
      <c r="C3">
        <v>67.075</v>
      </c>
      <c r="E3">
        <v>75.617</v>
      </c>
      <c r="G3" s="6">
        <v>8.542000000000002</v>
      </c>
      <c r="H3" s="10">
        <v>12.734998136414463</v>
      </c>
      <c r="I3">
        <v>75.617</v>
      </c>
      <c r="K3" s="13">
        <v>0</v>
      </c>
      <c r="L3" s="15">
        <v>0</v>
      </c>
    </row>
    <row r="4" spans="1:12" ht="15">
      <c r="A4" t="s">
        <v>44</v>
      </c>
      <c r="B4" t="s">
        <v>45</v>
      </c>
      <c r="C4">
        <v>90</v>
      </c>
      <c r="E4">
        <v>93.3</v>
      </c>
      <c r="G4" s="6">
        <v>3.299999999999997</v>
      </c>
      <c r="H4" s="10">
        <v>3.6666666666666634</v>
      </c>
      <c r="I4">
        <v>102.63</v>
      </c>
      <c r="K4" s="13">
        <v>9.329999999999998</v>
      </c>
      <c r="L4" s="15">
        <v>10</v>
      </c>
    </row>
    <row r="5" spans="1:12" ht="15">
      <c r="A5" t="s">
        <v>102</v>
      </c>
      <c r="B5" t="s">
        <v>103</v>
      </c>
      <c r="E5">
        <v>133.267</v>
      </c>
      <c r="G5" s="6"/>
      <c r="H5" s="10"/>
      <c r="I5">
        <v>165</v>
      </c>
      <c r="J5" s="8" t="s">
        <v>140</v>
      </c>
      <c r="K5" s="13">
        <v>31.733000000000004</v>
      </c>
      <c r="L5" s="15">
        <v>23.8115962691439</v>
      </c>
    </row>
    <row r="6" spans="1:12" ht="15">
      <c r="A6" t="s">
        <v>100</v>
      </c>
      <c r="B6" t="s">
        <v>101</v>
      </c>
      <c r="C6">
        <v>80.484</v>
      </c>
      <c r="D6" s="5" t="s">
        <v>159</v>
      </c>
      <c r="E6">
        <v>84.915</v>
      </c>
      <c r="F6" s="5" t="s">
        <v>159</v>
      </c>
      <c r="G6" s="6">
        <v>4.431000000000012</v>
      </c>
      <c r="H6" s="10">
        <v>5.5054420754435816</v>
      </c>
      <c r="I6">
        <v>84.915</v>
      </c>
      <c r="J6" s="8" t="s">
        <v>159</v>
      </c>
      <c r="K6" s="13">
        <v>0</v>
      </c>
      <c r="L6" s="15">
        <v>0</v>
      </c>
    </row>
    <row r="7" spans="1:12" ht="15">
      <c r="A7" t="s">
        <v>57</v>
      </c>
      <c r="B7" t="s">
        <v>51</v>
      </c>
      <c r="C7">
        <v>110.827</v>
      </c>
      <c r="E7">
        <v>114.752</v>
      </c>
      <c r="G7" s="6">
        <v>3.924999999999997</v>
      </c>
      <c r="H7" s="10">
        <v>3.5415557580733914</v>
      </c>
      <c r="I7">
        <v>114.752</v>
      </c>
      <c r="K7" s="13">
        <v>0</v>
      </c>
      <c r="L7" s="15">
        <v>0</v>
      </c>
    </row>
    <row r="8" spans="1:12" ht="17.25">
      <c r="A8" t="s">
        <v>168</v>
      </c>
      <c r="B8" t="s">
        <v>117</v>
      </c>
      <c r="C8">
        <v>76.201</v>
      </c>
      <c r="E8">
        <v>80.358</v>
      </c>
      <c r="G8" s="6">
        <v>4.157000000000011</v>
      </c>
      <c r="H8" s="10">
        <v>5.4553089854464</v>
      </c>
      <c r="I8">
        <v>80.358</v>
      </c>
      <c r="K8" s="13">
        <f>I8-E8</f>
        <v>0</v>
      </c>
      <c r="L8" s="15">
        <v>0</v>
      </c>
    </row>
    <row r="9" spans="1:12" ht="15">
      <c r="A9" t="s">
        <v>1</v>
      </c>
      <c r="B9" t="s">
        <v>2</v>
      </c>
      <c r="C9">
        <f>42.715+63.807</f>
        <v>106.522</v>
      </c>
      <c r="E9">
        <f>66.84+44.747</f>
        <v>111.587</v>
      </c>
      <c r="G9" s="6">
        <v>5.064999999999998</v>
      </c>
      <c r="H9" s="10">
        <v>4.754886314564125</v>
      </c>
      <c r="I9">
        <v>200</v>
      </c>
      <c r="J9" s="8" t="s">
        <v>140</v>
      </c>
      <c r="K9" s="13">
        <v>88.413</v>
      </c>
      <c r="L9" s="15">
        <v>79.2323478541407</v>
      </c>
    </row>
    <row r="10" spans="1:12" ht="15">
      <c r="A10" t="s">
        <v>81</v>
      </c>
      <c r="B10" t="s">
        <v>82</v>
      </c>
      <c r="C10">
        <v>100.146</v>
      </c>
      <c r="E10">
        <v>104.151</v>
      </c>
      <c r="G10" s="6">
        <v>4.0049999999999955</v>
      </c>
      <c r="H10" s="10">
        <v>3.999161224612062</v>
      </c>
      <c r="I10">
        <v>104.151</v>
      </c>
      <c r="K10" s="13">
        <v>0</v>
      </c>
      <c r="L10" s="15">
        <v>0</v>
      </c>
    </row>
    <row r="11" spans="1:12" ht="15">
      <c r="A11" t="s">
        <v>9</v>
      </c>
      <c r="B11" t="s">
        <v>10</v>
      </c>
      <c r="C11">
        <v>86.406</v>
      </c>
      <c r="E11">
        <v>89.999</v>
      </c>
      <c r="G11" s="6">
        <v>3.5929999999999893</v>
      </c>
      <c r="H11" s="10">
        <v>4.158276045644966</v>
      </c>
      <c r="I11">
        <v>89.999</v>
      </c>
      <c r="K11" s="13">
        <v>0</v>
      </c>
      <c r="L11" s="15">
        <v>0</v>
      </c>
    </row>
    <row r="12" spans="1:12" ht="15">
      <c r="A12" t="s">
        <v>46</v>
      </c>
      <c r="B12" t="s">
        <v>47</v>
      </c>
      <c r="C12">
        <v>95</v>
      </c>
      <c r="E12">
        <v>97.85</v>
      </c>
      <c r="G12" s="6">
        <v>2.8499999999999943</v>
      </c>
      <c r="H12" s="10">
        <v>2.999999999999994</v>
      </c>
      <c r="I12">
        <v>109.592</v>
      </c>
      <c r="K12" s="13">
        <v>11.742000000000004</v>
      </c>
      <c r="L12" s="15">
        <v>12.000000000000005</v>
      </c>
    </row>
    <row r="13" spans="1:12" ht="15">
      <c r="A13" t="s">
        <v>13</v>
      </c>
      <c r="B13" t="s">
        <v>14</v>
      </c>
      <c r="C13">
        <v>80</v>
      </c>
      <c r="E13">
        <v>83.4</v>
      </c>
      <c r="G13" s="6">
        <v>3.4000000000000057</v>
      </c>
      <c r="H13" s="10">
        <v>4.250000000000007</v>
      </c>
      <c r="I13">
        <v>83.4</v>
      </c>
      <c r="K13" s="13">
        <v>0</v>
      </c>
      <c r="L13" s="15">
        <v>0</v>
      </c>
    </row>
    <row r="14" spans="1:12" ht="15">
      <c r="A14" t="s">
        <v>96</v>
      </c>
      <c r="B14" t="s">
        <v>97</v>
      </c>
      <c r="C14">
        <v>71.204</v>
      </c>
      <c r="E14">
        <v>78.341</v>
      </c>
      <c r="G14" s="6">
        <v>7.1370000000000005</v>
      </c>
      <c r="H14" s="10">
        <v>10.023313297005789</v>
      </c>
      <c r="I14">
        <v>78.341</v>
      </c>
      <c r="K14" s="13">
        <v>0</v>
      </c>
      <c r="L14" s="15">
        <v>0</v>
      </c>
    </row>
    <row r="15" spans="1:12" ht="15">
      <c r="A15" t="s">
        <v>98</v>
      </c>
      <c r="B15" t="s">
        <v>99</v>
      </c>
      <c r="C15">
        <f>93.256+7.03</f>
        <v>100.286</v>
      </c>
      <c r="E15">
        <v>106.565</v>
      </c>
      <c r="G15" s="6">
        <v>6.278999999999996</v>
      </c>
      <c r="H15" s="10">
        <v>6.261093273238534</v>
      </c>
      <c r="I15">
        <v>106.565</v>
      </c>
      <c r="K15" s="13">
        <v>0</v>
      </c>
      <c r="L15" s="15">
        <v>0</v>
      </c>
    </row>
    <row r="16" spans="1:10" ht="15">
      <c r="A16" t="s">
        <v>138</v>
      </c>
      <c r="B16" t="s">
        <v>139</v>
      </c>
      <c r="C16">
        <v>225</v>
      </c>
      <c r="E16" s="3">
        <f>224.997+70.004</f>
        <v>295.00100000000003</v>
      </c>
      <c r="F16" s="6"/>
      <c r="G16" s="6">
        <v>70.001</v>
      </c>
      <c r="H16" s="10">
        <v>31.1115555555556</v>
      </c>
      <c r="I16" s="2"/>
      <c r="J16" s="7"/>
    </row>
    <row r="17" spans="1:12" ht="15">
      <c r="A17" t="s">
        <v>124</v>
      </c>
      <c r="B17" t="s">
        <v>125</v>
      </c>
      <c r="C17">
        <v>130</v>
      </c>
      <c r="E17">
        <v>135.71</v>
      </c>
      <c r="G17" s="6">
        <v>5.710000000000008</v>
      </c>
      <c r="H17" s="10">
        <v>4.392307692307698</v>
      </c>
      <c r="I17">
        <v>135.71</v>
      </c>
      <c r="K17" s="13">
        <v>0</v>
      </c>
      <c r="L17" s="15">
        <v>0</v>
      </c>
    </row>
    <row r="18" spans="1:12" ht="15">
      <c r="A18" t="s">
        <v>31</v>
      </c>
      <c r="B18" t="s">
        <v>16</v>
      </c>
      <c r="C18">
        <f>53.236+53.236</f>
        <v>106.472</v>
      </c>
      <c r="E18">
        <v>110.668</v>
      </c>
      <c r="G18" s="6">
        <v>4.196000000000012</v>
      </c>
      <c r="H18" s="10">
        <v>3.9409422195506916</v>
      </c>
      <c r="I18">
        <f>55.334*2</f>
        <v>110.668</v>
      </c>
      <c r="K18" s="13">
        <v>0</v>
      </c>
      <c r="L18" s="15">
        <v>0</v>
      </c>
    </row>
    <row r="19" spans="1:12" ht="15">
      <c r="A19" t="s">
        <v>34</v>
      </c>
      <c r="B19" t="s">
        <v>35</v>
      </c>
      <c r="C19">
        <v>138.508</v>
      </c>
      <c r="E19">
        <v>143.664</v>
      </c>
      <c r="G19" s="6">
        <v>5.1559999999999775</v>
      </c>
      <c r="H19" s="10">
        <v>3.7225286626043097</v>
      </c>
      <c r="I19">
        <v>155.158</v>
      </c>
      <c r="K19" s="13">
        <v>11.494</v>
      </c>
      <c r="L19" s="15">
        <v>8.000612540371979</v>
      </c>
    </row>
    <row r="20" spans="1:12" ht="15">
      <c r="A20" t="s">
        <v>94</v>
      </c>
      <c r="B20" t="s">
        <v>95</v>
      </c>
      <c r="C20">
        <v>72.06</v>
      </c>
      <c r="E20">
        <v>79.222</v>
      </c>
      <c r="G20" s="6">
        <v>7.161999999999992</v>
      </c>
      <c r="H20" s="10">
        <v>9.938939772411867</v>
      </c>
      <c r="I20">
        <v>79.222</v>
      </c>
      <c r="K20" s="13">
        <v>0</v>
      </c>
      <c r="L20" s="15">
        <v>0</v>
      </c>
    </row>
    <row r="21" spans="1:12" ht="15">
      <c r="A21" t="s">
        <v>108</v>
      </c>
      <c r="B21" t="s">
        <v>109</v>
      </c>
      <c r="C21">
        <v>95.456</v>
      </c>
      <c r="E21">
        <v>100.09</v>
      </c>
      <c r="G21" s="6">
        <v>4.634</v>
      </c>
      <c r="H21" s="10">
        <v>4.854592691920885</v>
      </c>
      <c r="I21">
        <v>109.099</v>
      </c>
      <c r="J21" s="8" t="s">
        <v>167</v>
      </c>
      <c r="K21" s="13">
        <v>9.009</v>
      </c>
      <c r="L21" s="15">
        <v>9.000899190728344</v>
      </c>
    </row>
    <row r="22" spans="1:12" ht="15">
      <c r="A22" t="s">
        <v>25</v>
      </c>
      <c r="B22" t="s">
        <v>26</v>
      </c>
      <c r="C22">
        <v>60</v>
      </c>
      <c r="E22">
        <v>61.8</v>
      </c>
      <c r="G22" s="6">
        <v>1.7999999999999972</v>
      </c>
      <c r="H22" s="10">
        <v>2.9999999999999956</v>
      </c>
      <c r="I22">
        <v>61.8</v>
      </c>
      <c r="K22" s="13">
        <v>0</v>
      </c>
      <c r="L22" s="15">
        <v>0</v>
      </c>
    </row>
    <row r="23" spans="1:12" ht="15">
      <c r="A23" t="s">
        <v>19</v>
      </c>
      <c r="B23" t="s">
        <v>20</v>
      </c>
      <c r="C23" t="s">
        <v>149</v>
      </c>
      <c r="E23">
        <f>34.08+13.92</f>
        <v>48</v>
      </c>
      <c r="G23" s="6"/>
      <c r="H23" s="10"/>
      <c r="I23">
        <v>53</v>
      </c>
      <c r="K23" s="13">
        <v>5</v>
      </c>
      <c r="L23" s="15">
        <v>10.416666666666668</v>
      </c>
    </row>
    <row r="24" spans="1:8" ht="15">
      <c r="A24" t="s">
        <v>152</v>
      </c>
      <c r="B24" t="s">
        <v>153</v>
      </c>
      <c r="C24">
        <v>157.576</v>
      </c>
      <c r="E24">
        <v>162.304</v>
      </c>
      <c r="F24" s="5" t="s">
        <v>160</v>
      </c>
      <c r="G24" s="6">
        <v>4.728000000000009</v>
      </c>
      <c r="H24" s="10">
        <v>3.000456922373971</v>
      </c>
    </row>
    <row r="25" spans="1:12" ht="15">
      <c r="A25" t="s">
        <v>68</v>
      </c>
      <c r="B25" t="s">
        <v>69</v>
      </c>
      <c r="C25">
        <v>126.419</v>
      </c>
      <c r="E25">
        <v>146.098</v>
      </c>
      <c r="G25" s="6">
        <v>19.679000000000016</v>
      </c>
      <c r="H25" s="10">
        <v>15.566489214437718</v>
      </c>
      <c r="I25">
        <v>146.098</v>
      </c>
      <c r="K25" s="13">
        <v>0</v>
      </c>
      <c r="L25" s="15">
        <v>0</v>
      </c>
    </row>
    <row r="26" spans="1:12" ht="15">
      <c r="A26" t="s">
        <v>104</v>
      </c>
      <c r="B26" t="s">
        <v>105</v>
      </c>
      <c r="C26">
        <v>53.2</v>
      </c>
      <c r="E26">
        <v>67.1</v>
      </c>
      <c r="G26" s="6">
        <v>13.899999999999991</v>
      </c>
      <c r="H26" s="10">
        <v>26.12781954887216</v>
      </c>
      <c r="I26">
        <v>67.1</v>
      </c>
      <c r="K26" s="13">
        <v>0</v>
      </c>
      <c r="L26" s="15">
        <v>0</v>
      </c>
    </row>
    <row r="27" spans="1:12" ht="15">
      <c r="A27" t="s">
        <v>110</v>
      </c>
      <c r="B27" t="s">
        <v>111</v>
      </c>
      <c r="C27">
        <v>142.9</v>
      </c>
      <c r="E27">
        <v>148.997</v>
      </c>
      <c r="G27" s="6">
        <v>6.097000000000008</v>
      </c>
      <c r="H27" s="10">
        <v>4.266620013995807</v>
      </c>
      <c r="I27">
        <v>148.997</v>
      </c>
      <c r="K27" s="13">
        <v>0</v>
      </c>
      <c r="L27" s="15">
        <v>0</v>
      </c>
    </row>
    <row r="28" spans="1:12" ht="15">
      <c r="A28" t="s">
        <v>79</v>
      </c>
      <c r="B28" t="s">
        <v>80</v>
      </c>
      <c r="C28">
        <v>44.673</v>
      </c>
      <c r="E28">
        <v>61.37</v>
      </c>
      <c r="G28" s="6">
        <v>16.696999999999996</v>
      </c>
      <c r="H28" s="10">
        <v>37.37604369529692</v>
      </c>
      <c r="I28">
        <v>61.37</v>
      </c>
      <c r="K28" s="13">
        <v>0</v>
      </c>
      <c r="L28" s="15">
        <v>0</v>
      </c>
    </row>
    <row r="29" spans="1:8" ht="15">
      <c r="A29" t="s">
        <v>156</v>
      </c>
      <c r="B29" t="s">
        <v>157</v>
      </c>
      <c r="C29">
        <v>146</v>
      </c>
      <c r="D29" s="5" t="s">
        <v>158</v>
      </c>
      <c r="G29" s="6"/>
      <c r="H29" s="10"/>
    </row>
    <row r="30" spans="1:12" ht="15">
      <c r="A30" t="s">
        <v>36</v>
      </c>
      <c r="B30" t="s">
        <v>37</v>
      </c>
      <c r="C30">
        <v>94.24</v>
      </c>
      <c r="E30">
        <v>112.78</v>
      </c>
      <c r="G30" s="6">
        <v>18.540000000000006</v>
      </c>
      <c r="H30" s="10">
        <v>19.67317487266554</v>
      </c>
      <c r="I30">
        <v>112.78</v>
      </c>
      <c r="K30" s="13">
        <v>0</v>
      </c>
      <c r="L30" s="15">
        <v>0</v>
      </c>
    </row>
    <row r="31" spans="1:12" ht="15">
      <c r="A31" t="s">
        <v>21</v>
      </c>
      <c r="B31" t="s">
        <v>22</v>
      </c>
      <c r="C31">
        <v>94.894</v>
      </c>
      <c r="E31">
        <v>98.74</v>
      </c>
      <c r="G31" s="6">
        <v>3.8459999999999894</v>
      </c>
      <c r="H31" s="10">
        <v>4.052943284085389</v>
      </c>
      <c r="I31">
        <v>98.74</v>
      </c>
      <c r="K31" s="13">
        <v>0</v>
      </c>
      <c r="L31" s="15">
        <v>0</v>
      </c>
    </row>
    <row r="32" spans="1:12" ht="15">
      <c r="A32" t="s">
        <v>90</v>
      </c>
      <c r="B32" t="s">
        <v>91</v>
      </c>
      <c r="C32">
        <f>40.084+40.084</f>
        <v>80.168</v>
      </c>
      <c r="E32">
        <v>84.225</v>
      </c>
      <c r="G32" s="6">
        <v>4.056999999999988</v>
      </c>
      <c r="H32" s="10">
        <v>5.060622692346057</v>
      </c>
      <c r="I32">
        <v>84.225</v>
      </c>
      <c r="K32" s="13">
        <v>0</v>
      </c>
      <c r="L32" s="15">
        <v>0</v>
      </c>
    </row>
    <row r="33" spans="1:12" ht="15">
      <c r="A33" t="s">
        <v>11</v>
      </c>
      <c r="B33" t="s">
        <v>12</v>
      </c>
      <c r="C33">
        <v>61.539</v>
      </c>
      <c r="E33">
        <v>63.986</v>
      </c>
      <c r="G33" s="6">
        <v>2.4469999999999956</v>
      </c>
      <c r="H33" s="10">
        <v>3.9763402070231817</v>
      </c>
      <c r="I33">
        <v>63.986</v>
      </c>
      <c r="K33" s="13">
        <v>0</v>
      </c>
      <c r="L33" s="15">
        <v>0</v>
      </c>
    </row>
    <row r="34" spans="1:12" ht="15">
      <c r="A34" t="s">
        <v>72</v>
      </c>
      <c r="B34" t="s">
        <v>20</v>
      </c>
      <c r="C34">
        <v>80.201</v>
      </c>
      <c r="E34">
        <v>93.3</v>
      </c>
      <c r="G34" s="6">
        <v>13.099000000000004</v>
      </c>
      <c r="H34" s="10">
        <v>16.33271405593447</v>
      </c>
      <c r="I34">
        <v>93.3</v>
      </c>
      <c r="K34" s="13">
        <v>0</v>
      </c>
      <c r="L34" s="15">
        <v>0</v>
      </c>
    </row>
    <row r="35" spans="1:12" ht="15">
      <c r="A35" t="s">
        <v>75</v>
      </c>
      <c r="B35" t="s">
        <v>35</v>
      </c>
      <c r="C35">
        <v>46.62</v>
      </c>
      <c r="E35">
        <v>57.6</v>
      </c>
      <c r="G35" s="6">
        <v>10.980000000000004</v>
      </c>
      <c r="H35" s="10">
        <v>23.55212355212356</v>
      </c>
      <c r="I35">
        <v>57.6</v>
      </c>
      <c r="K35" s="13">
        <v>0</v>
      </c>
      <c r="L35" s="15">
        <v>0</v>
      </c>
    </row>
    <row r="36" spans="1:12" ht="15">
      <c r="A36" t="s">
        <v>29</v>
      </c>
      <c r="B36" t="s">
        <v>30</v>
      </c>
      <c r="C36">
        <v>51.403</v>
      </c>
      <c r="E36">
        <f>26.973*2</f>
        <v>53.946</v>
      </c>
      <c r="G36" s="6">
        <v>2.5429999999999993</v>
      </c>
      <c r="H36" s="10">
        <v>4.947182071085344</v>
      </c>
      <c r="I36">
        <v>53.946</v>
      </c>
      <c r="K36" s="13">
        <v>0</v>
      </c>
      <c r="L36" s="15">
        <v>0</v>
      </c>
    </row>
    <row r="37" spans="1:9" ht="15">
      <c r="A37" t="s">
        <v>29</v>
      </c>
      <c r="B37" t="s">
        <v>135</v>
      </c>
      <c r="C37">
        <v>126.847</v>
      </c>
      <c r="G37" s="6"/>
      <c r="H37" s="10"/>
      <c r="I37">
        <v>162.304</v>
      </c>
    </row>
    <row r="38" spans="1:8" ht="15">
      <c r="A38" t="s">
        <v>146</v>
      </c>
      <c r="B38" t="s">
        <v>147</v>
      </c>
      <c r="C38">
        <v>110</v>
      </c>
      <c r="E38">
        <v>118.283</v>
      </c>
      <c r="G38" s="6">
        <v>8.283000000000001</v>
      </c>
      <c r="H38" s="10">
        <v>7.53</v>
      </c>
    </row>
    <row r="39" spans="1:12" ht="15">
      <c r="A39" t="s">
        <v>113</v>
      </c>
      <c r="B39" t="s">
        <v>114</v>
      </c>
      <c r="C39">
        <v>105.871</v>
      </c>
      <c r="E39">
        <v>110.918</v>
      </c>
      <c r="G39" s="6">
        <v>5.047000000000011</v>
      </c>
      <c r="H39" s="10">
        <v>4.767122252552645</v>
      </c>
      <c r="I39">
        <v>110.918</v>
      </c>
      <c r="K39" s="13">
        <v>0</v>
      </c>
      <c r="L39" s="15">
        <v>0</v>
      </c>
    </row>
    <row r="40" spans="1:12" ht="15">
      <c r="A40" t="s">
        <v>27</v>
      </c>
      <c r="B40" t="s">
        <v>28</v>
      </c>
      <c r="C40">
        <v>47.768</v>
      </c>
      <c r="E40">
        <v>50.202</v>
      </c>
      <c r="G40" s="6">
        <v>2.4339999999999975</v>
      </c>
      <c r="H40" s="10">
        <v>5.095461396750958</v>
      </c>
      <c r="I40">
        <v>55.222</v>
      </c>
      <c r="K40" s="13">
        <v>5.020000000000003</v>
      </c>
      <c r="L40" s="15">
        <v>9.999601609497637</v>
      </c>
    </row>
    <row r="41" spans="1:12" ht="15">
      <c r="A41" t="s">
        <v>115</v>
      </c>
      <c r="B41" t="s">
        <v>116</v>
      </c>
      <c r="C41">
        <v>75</v>
      </c>
      <c r="E41">
        <v>79.02</v>
      </c>
      <c r="G41" s="6">
        <v>4.019999999999996</v>
      </c>
      <c r="H41" s="10">
        <v>5.359999999999995</v>
      </c>
      <c r="I41">
        <v>79.02</v>
      </c>
      <c r="K41" s="13">
        <v>0</v>
      </c>
      <c r="L41" s="15">
        <v>0</v>
      </c>
    </row>
    <row r="42" spans="1:8" ht="15">
      <c r="A42" t="s">
        <v>142</v>
      </c>
      <c r="B42" t="s">
        <v>143</v>
      </c>
      <c r="C42">
        <v>159.891</v>
      </c>
      <c r="E42">
        <v>168.288</v>
      </c>
      <c r="G42" s="6">
        <v>8.39700000000002</v>
      </c>
      <c r="H42" s="10">
        <v>5.251702722479703</v>
      </c>
    </row>
    <row r="43" spans="1:12" ht="15">
      <c r="A43" t="s">
        <v>15</v>
      </c>
      <c r="B43" t="s">
        <v>16</v>
      </c>
      <c r="C43" t="s">
        <v>149</v>
      </c>
      <c r="E43">
        <v>80</v>
      </c>
      <c r="G43" s="6"/>
      <c r="H43" s="10"/>
      <c r="I43">
        <v>125</v>
      </c>
      <c r="J43" s="8" t="s">
        <v>140</v>
      </c>
      <c r="K43" s="13">
        <v>45</v>
      </c>
      <c r="L43" s="15">
        <v>56.25</v>
      </c>
    </row>
    <row r="44" spans="1:12" ht="15">
      <c r="A44" t="s">
        <v>76</v>
      </c>
      <c r="B44" t="s">
        <v>151</v>
      </c>
      <c r="C44">
        <v>65</v>
      </c>
      <c r="E44">
        <v>67.55</v>
      </c>
      <c r="G44" s="6">
        <v>2.549999999999997</v>
      </c>
      <c r="H44" s="10">
        <v>3.923076923076919</v>
      </c>
      <c r="I44">
        <v>75</v>
      </c>
      <c r="K44" s="13">
        <v>7.450000000000003</v>
      </c>
      <c r="L44" s="15">
        <v>11.028867505551448</v>
      </c>
    </row>
    <row r="45" spans="1:12" ht="15">
      <c r="A45" t="s">
        <v>6</v>
      </c>
      <c r="B45" t="s">
        <v>7</v>
      </c>
      <c r="C45">
        <v>95</v>
      </c>
      <c r="E45">
        <v>97.85</v>
      </c>
      <c r="G45" s="6">
        <v>2.8499999999999943</v>
      </c>
      <c r="H45" s="10">
        <v>2.999999999999994</v>
      </c>
      <c r="I45">
        <v>97.85</v>
      </c>
      <c r="K45" s="13">
        <v>0</v>
      </c>
      <c r="L45" s="15">
        <v>0</v>
      </c>
    </row>
    <row r="46" spans="1:12" ht="15">
      <c r="A46" t="s">
        <v>112</v>
      </c>
      <c r="B46" t="s">
        <v>40</v>
      </c>
      <c r="C46">
        <v>93.5</v>
      </c>
      <c r="E46">
        <v>97.875</v>
      </c>
      <c r="G46" s="6">
        <v>4.375</v>
      </c>
      <c r="H46" s="10">
        <v>4.679144385026738</v>
      </c>
      <c r="I46">
        <v>97.875</v>
      </c>
      <c r="K46" s="13">
        <v>0</v>
      </c>
      <c r="L46" s="15">
        <v>0</v>
      </c>
    </row>
    <row r="47" spans="1:12" ht="15">
      <c r="A47" t="s">
        <v>88</v>
      </c>
      <c r="B47" t="s">
        <v>89</v>
      </c>
      <c r="C47">
        <v>72.247</v>
      </c>
      <c r="E47">
        <v>96.87</v>
      </c>
      <c r="F47" s="5" t="s">
        <v>140</v>
      </c>
      <c r="G47" s="6">
        <v>24.623000000000005</v>
      </c>
      <c r="H47" s="10">
        <v>34.081691973369146</v>
      </c>
      <c r="I47">
        <v>96.87</v>
      </c>
      <c r="K47" s="13">
        <v>0</v>
      </c>
      <c r="L47" s="15">
        <v>0</v>
      </c>
    </row>
    <row r="48" spans="1:12" ht="15">
      <c r="A48" t="s">
        <v>70</v>
      </c>
      <c r="B48" t="s">
        <v>71</v>
      </c>
      <c r="C48">
        <v>51.906</v>
      </c>
      <c r="E48">
        <v>64.46</v>
      </c>
      <c r="G48" s="6">
        <v>12.553999999999995</v>
      </c>
      <c r="H48" s="10">
        <v>24.186028590143714</v>
      </c>
      <c r="I48">
        <v>80</v>
      </c>
      <c r="J48" s="8" t="s">
        <v>140</v>
      </c>
      <c r="K48" s="13">
        <v>15.540000000000006</v>
      </c>
      <c r="L48" s="15">
        <v>24.107973937325486</v>
      </c>
    </row>
    <row r="49" spans="1:12" ht="15">
      <c r="A49" t="s">
        <v>77</v>
      </c>
      <c r="B49" t="s">
        <v>78</v>
      </c>
      <c r="C49">
        <v>52</v>
      </c>
      <c r="E49">
        <v>54.56</v>
      </c>
      <c r="G49" s="6">
        <v>2.5600000000000023</v>
      </c>
      <c r="H49" s="10">
        <v>4.923076923076927</v>
      </c>
      <c r="I49">
        <v>62</v>
      </c>
      <c r="K49" s="13">
        <v>7.439999999999998</v>
      </c>
      <c r="L49" s="15">
        <v>13.636363636363633</v>
      </c>
    </row>
    <row r="50" spans="1:12" ht="15">
      <c r="A50" t="s">
        <v>61</v>
      </c>
      <c r="B50" t="s">
        <v>62</v>
      </c>
      <c r="E50">
        <v>96</v>
      </c>
      <c r="G50" s="6"/>
      <c r="H50" s="10"/>
      <c r="I50">
        <v>96</v>
      </c>
      <c r="K50" s="13">
        <v>0</v>
      </c>
      <c r="L50" s="15">
        <v>0</v>
      </c>
    </row>
    <row r="51" spans="1:12" ht="15">
      <c r="A51" t="s">
        <v>93</v>
      </c>
      <c r="B51" t="s">
        <v>56</v>
      </c>
      <c r="C51">
        <v>122.565</v>
      </c>
      <c r="E51">
        <v>129.842</v>
      </c>
      <c r="G51" s="6">
        <v>7.277000000000015</v>
      </c>
      <c r="H51" s="10">
        <v>5.937257781585294</v>
      </c>
      <c r="I51">
        <v>129.842</v>
      </c>
      <c r="K51" s="13">
        <v>0</v>
      </c>
      <c r="L51" s="15">
        <v>0</v>
      </c>
    </row>
    <row r="52" spans="1:8" ht="15">
      <c r="A52" t="s">
        <v>154</v>
      </c>
      <c r="B52" t="s">
        <v>155</v>
      </c>
      <c r="C52">
        <v>109</v>
      </c>
      <c r="G52" s="6"/>
      <c r="H52" s="10"/>
    </row>
    <row r="53" spans="1:12" ht="15">
      <c r="A53" t="s">
        <v>48</v>
      </c>
      <c r="B53" t="s">
        <v>49</v>
      </c>
      <c r="C53">
        <f>73.644+5.356</f>
        <v>79</v>
      </c>
      <c r="E53">
        <v>82.37</v>
      </c>
      <c r="G53" s="6">
        <v>3.3700000000000045</v>
      </c>
      <c r="H53" s="10">
        <v>4.265822784810132</v>
      </c>
      <c r="I53">
        <v>90.607</v>
      </c>
      <c r="K53" s="13">
        <v>8.236999999999995</v>
      </c>
      <c r="L53" s="15">
        <v>9.999999999999993</v>
      </c>
    </row>
    <row r="54" spans="1:12" ht="15">
      <c r="A54" t="s">
        <v>64</v>
      </c>
      <c r="B54" t="s">
        <v>65</v>
      </c>
      <c r="C54">
        <v>53.461</v>
      </c>
      <c r="E54">
        <v>65.85</v>
      </c>
      <c r="G54" s="6">
        <v>12.388999999999996</v>
      </c>
      <c r="H54" s="10">
        <v>23.17390247096013</v>
      </c>
      <c r="I54">
        <v>65.85</v>
      </c>
      <c r="K54" s="13">
        <v>0</v>
      </c>
      <c r="L54" s="15">
        <v>0</v>
      </c>
    </row>
    <row r="55" spans="1:12" ht="15">
      <c r="A55" t="s">
        <v>64</v>
      </c>
      <c r="B55" t="s">
        <v>92</v>
      </c>
      <c r="C55">
        <f>99.609+10</f>
        <v>109.609</v>
      </c>
      <c r="E55">
        <v>115.156</v>
      </c>
      <c r="G55" s="6">
        <v>5.547000000000011</v>
      </c>
      <c r="H55" s="10">
        <v>5.060715817131816</v>
      </c>
      <c r="I55">
        <v>132.429</v>
      </c>
      <c r="K55" s="13">
        <v>17.272999999999996</v>
      </c>
      <c r="L55" s="15">
        <v>14.999652645107503</v>
      </c>
    </row>
    <row r="56" spans="1:12" ht="15">
      <c r="A56" t="s">
        <v>60</v>
      </c>
      <c r="B56" t="s">
        <v>7</v>
      </c>
      <c r="C56">
        <v>94.639</v>
      </c>
      <c r="E56">
        <v>107.827</v>
      </c>
      <c r="G56" s="6">
        <v>13.188000000000002</v>
      </c>
      <c r="H56" s="10">
        <v>13.935058485402427</v>
      </c>
      <c r="I56">
        <v>113.219</v>
      </c>
      <c r="K56" s="13">
        <v>5.391999999999996</v>
      </c>
      <c r="L56" s="15">
        <v>5.000602817476139</v>
      </c>
    </row>
    <row r="57" spans="1:12" ht="15">
      <c r="A57" t="s">
        <v>122</v>
      </c>
      <c r="B57" t="s">
        <v>123</v>
      </c>
      <c r="C57">
        <v>124.441</v>
      </c>
      <c r="E57">
        <v>130.739</v>
      </c>
      <c r="G57" s="6">
        <v>6.298000000000002</v>
      </c>
      <c r="H57" s="10">
        <v>5.061032939304572</v>
      </c>
      <c r="I57">
        <v>130.739</v>
      </c>
      <c r="K57" s="13">
        <v>0</v>
      </c>
      <c r="L57" s="15">
        <v>0</v>
      </c>
    </row>
    <row r="58" spans="1:12" ht="15">
      <c r="A58" t="s">
        <v>83</v>
      </c>
      <c r="B58" t="s">
        <v>84</v>
      </c>
      <c r="C58">
        <v>54.259</v>
      </c>
      <c r="E58">
        <v>62.476</v>
      </c>
      <c r="G58" s="6">
        <v>8.216999999999999</v>
      </c>
      <c r="H58" s="10">
        <v>15.144031404928212</v>
      </c>
      <c r="I58">
        <v>62.476</v>
      </c>
      <c r="K58" s="13">
        <v>0</v>
      </c>
      <c r="L58" s="15">
        <v>0</v>
      </c>
    </row>
    <row r="59" spans="1:12" ht="15">
      <c r="A59" t="s">
        <v>83</v>
      </c>
      <c r="B59" t="s">
        <v>126</v>
      </c>
      <c r="C59">
        <v>97.174</v>
      </c>
      <c r="E59">
        <v>108.093</v>
      </c>
      <c r="G59" s="6">
        <v>10.918999999999997</v>
      </c>
      <c r="H59" s="10">
        <v>11.23654475476979</v>
      </c>
      <c r="I59">
        <v>108.093</v>
      </c>
      <c r="K59" s="13">
        <v>0</v>
      </c>
      <c r="L59" s="15">
        <v>0</v>
      </c>
    </row>
    <row r="60" spans="1:12" ht="15">
      <c r="A60" t="s">
        <v>129</v>
      </c>
      <c r="B60" t="s">
        <v>130</v>
      </c>
      <c r="C60">
        <f>105.896+1.713</f>
        <v>107.609</v>
      </c>
      <c r="E60">
        <f>125.781</f>
        <v>125.781</v>
      </c>
      <c r="G60" s="6">
        <v>18.17200000000001</v>
      </c>
      <c r="H60" s="10">
        <v>16.88706334971983</v>
      </c>
      <c r="I60">
        <f>110.982+5.549</f>
        <v>116.531</v>
      </c>
      <c r="K60" s="13">
        <v>-9.25</v>
      </c>
      <c r="L60" s="15">
        <v>-7.354051883829831</v>
      </c>
    </row>
    <row r="61" spans="1:12" ht="15">
      <c r="A61" t="s">
        <v>50</v>
      </c>
      <c r="B61" t="s">
        <v>51</v>
      </c>
      <c r="C61">
        <v>50.618</v>
      </c>
      <c r="E61">
        <v>55.23</v>
      </c>
      <c r="G61" s="6">
        <v>4.611999999999995</v>
      </c>
      <c r="H61" s="10">
        <v>9.11138330238254</v>
      </c>
      <c r="I61">
        <v>55.23</v>
      </c>
      <c r="K61" s="13">
        <v>0</v>
      </c>
      <c r="L61" s="15">
        <v>0</v>
      </c>
    </row>
    <row r="62" spans="1:12" ht="15">
      <c r="A62" t="s">
        <v>87</v>
      </c>
      <c r="B62" t="s">
        <v>14</v>
      </c>
      <c r="C62">
        <f>65+65</f>
        <v>130</v>
      </c>
      <c r="E62">
        <f>67.855*2</f>
        <v>135.71</v>
      </c>
      <c r="G62" s="6">
        <v>5.710000000000008</v>
      </c>
      <c r="H62" s="10">
        <v>4.392307692307698</v>
      </c>
      <c r="I62">
        <v>135.71</v>
      </c>
      <c r="K62" s="13">
        <v>0</v>
      </c>
      <c r="L62" s="15">
        <v>0</v>
      </c>
    </row>
    <row r="63" spans="1:12" ht="15">
      <c r="A63" t="s">
        <v>8</v>
      </c>
      <c r="B63" t="s">
        <v>43</v>
      </c>
      <c r="C63">
        <v>54.132</v>
      </c>
      <c r="E63">
        <v>56.756</v>
      </c>
      <c r="G63" s="6">
        <v>2.6240000000000023</v>
      </c>
      <c r="H63" s="10">
        <v>4.847410034729924</v>
      </c>
      <c r="I63">
        <v>56.756</v>
      </c>
      <c r="K63" s="13">
        <v>0</v>
      </c>
      <c r="L63" s="15">
        <v>0</v>
      </c>
    </row>
    <row r="64" spans="1:12" ht="15">
      <c r="A64" t="s">
        <v>58</v>
      </c>
      <c r="B64" t="s">
        <v>59</v>
      </c>
      <c r="C64">
        <v>52.251</v>
      </c>
      <c r="E64">
        <v>60.381</v>
      </c>
      <c r="G64" s="6">
        <v>8.130000000000003</v>
      </c>
      <c r="H64" s="10">
        <v>15.559510822759378</v>
      </c>
      <c r="I64">
        <v>60.381</v>
      </c>
      <c r="K64" s="13">
        <v>0</v>
      </c>
      <c r="L64" s="15">
        <v>0</v>
      </c>
    </row>
    <row r="65" spans="1:12" ht="15">
      <c r="A65" t="s">
        <v>58</v>
      </c>
      <c r="B65" t="s">
        <v>63</v>
      </c>
      <c r="C65">
        <v>69.687</v>
      </c>
      <c r="E65">
        <v>72.778</v>
      </c>
      <c r="G65" s="6">
        <v>3.091000000000008</v>
      </c>
      <c r="H65" s="10">
        <v>4.435547519623471</v>
      </c>
      <c r="I65">
        <v>72.778</v>
      </c>
      <c r="K65" s="13">
        <v>0</v>
      </c>
      <c r="L65" s="15">
        <v>0</v>
      </c>
    </row>
    <row r="66" spans="1:12" ht="15">
      <c r="A66" t="s">
        <v>120</v>
      </c>
      <c r="B66" t="s">
        <v>121</v>
      </c>
      <c r="C66">
        <v>155.007</v>
      </c>
      <c r="E66">
        <v>163.258</v>
      </c>
      <c r="G66" s="6">
        <v>8.251000000000005</v>
      </c>
      <c r="H66" s="10">
        <v>5.322985413561971</v>
      </c>
      <c r="I66">
        <v>163.258</v>
      </c>
      <c r="K66" s="13">
        <v>0</v>
      </c>
      <c r="L66" s="15">
        <v>0</v>
      </c>
    </row>
    <row r="67" spans="1:12" ht="15">
      <c r="A67" t="s">
        <v>131</v>
      </c>
      <c r="B67" t="s">
        <v>132</v>
      </c>
      <c r="C67">
        <v>81.006</v>
      </c>
      <c r="E67">
        <v>97.433</v>
      </c>
      <c r="G67" s="6">
        <v>16.427000000000007</v>
      </c>
      <c r="H67" s="10">
        <v>20.278744784336972</v>
      </c>
      <c r="I67">
        <v>97.433</v>
      </c>
      <c r="K67" s="13">
        <v>0</v>
      </c>
      <c r="L67" s="15">
        <v>0</v>
      </c>
    </row>
    <row r="68" spans="1:12" ht="15">
      <c r="A68" t="s">
        <v>55</v>
      </c>
      <c r="B68" t="s">
        <v>56</v>
      </c>
      <c r="C68">
        <v>65</v>
      </c>
      <c r="E68">
        <v>67.55</v>
      </c>
      <c r="G68" s="6">
        <v>2.549999999999997</v>
      </c>
      <c r="H68" s="10">
        <v>3.923076923076919</v>
      </c>
      <c r="I68">
        <v>67.55</v>
      </c>
      <c r="K68" s="13">
        <v>0</v>
      </c>
      <c r="L68" s="15">
        <v>0</v>
      </c>
    </row>
    <row r="69" spans="1:8" ht="15">
      <c r="A69" t="s">
        <v>144</v>
      </c>
      <c r="B69" t="s">
        <v>145</v>
      </c>
      <c r="C69">
        <v>101</v>
      </c>
      <c r="E69">
        <v>105.84</v>
      </c>
      <c r="G69" s="6">
        <v>4.840000000000003</v>
      </c>
      <c r="H69" s="10">
        <v>4.7920792079207954</v>
      </c>
    </row>
    <row r="70" spans="1:12" ht="15">
      <c r="A70" t="s">
        <v>17</v>
      </c>
      <c r="B70" t="s">
        <v>18</v>
      </c>
      <c r="C70">
        <v>104.16</v>
      </c>
      <c r="E70">
        <v>108.285</v>
      </c>
      <c r="G70" s="6">
        <v>4.125</v>
      </c>
      <c r="H70" s="10">
        <v>3.960253456221198</v>
      </c>
      <c r="I70">
        <v>108.285</v>
      </c>
      <c r="J70" s="8" t="s">
        <v>141</v>
      </c>
      <c r="K70" s="13">
        <v>0</v>
      </c>
      <c r="L70" s="15">
        <v>0</v>
      </c>
    </row>
    <row r="71" spans="1:12" ht="15">
      <c r="A71" t="s">
        <v>66</v>
      </c>
      <c r="B71" t="s">
        <v>67</v>
      </c>
      <c r="C71">
        <v>58.85</v>
      </c>
      <c r="E71">
        <v>61.216</v>
      </c>
      <c r="G71" s="6">
        <v>2.3659999999999997</v>
      </c>
      <c r="H71" s="10">
        <v>4.020390824129142</v>
      </c>
      <c r="I71">
        <v>61.216</v>
      </c>
      <c r="K71" s="13">
        <v>0</v>
      </c>
      <c r="L71" s="15">
        <v>0</v>
      </c>
    </row>
    <row r="72" spans="1:12" ht="15">
      <c r="A72" t="s">
        <v>4</v>
      </c>
      <c r="B72" t="s">
        <v>5</v>
      </c>
      <c r="C72">
        <v>84.032</v>
      </c>
      <c r="E72">
        <v>87.553</v>
      </c>
      <c r="G72" s="6">
        <v>3.521000000000001</v>
      </c>
      <c r="H72" s="10">
        <v>4.190070449352628</v>
      </c>
      <c r="I72">
        <v>87.553</v>
      </c>
      <c r="K72" s="13">
        <v>0</v>
      </c>
      <c r="L72" s="15">
        <v>0</v>
      </c>
    </row>
    <row r="73" spans="1:12" ht="15">
      <c r="A73" t="s">
        <v>85</v>
      </c>
      <c r="B73" t="s">
        <v>86</v>
      </c>
      <c r="C73">
        <v>87.012</v>
      </c>
      <c r="E73">
        <v>98.94</v>
      </c>
      <c r="G73" s="6">
        <v>11.927999999999997</v>
      </c>
      <c r="H73" s="10">
        <v>13.708454006343947</v>
      </c>
      <c r="I73">
        <v>98.94</v>
      </c>
      <c r="K73" s="13">
        <v>0</v>
      </c>
      <c r="L73" s="15">
        <v>0</v>
      </c>
    </row>
    <row r="74" spans="1:12" ht="15">
      <c r="A74" t="s">
        <v>133</v>
      </c>
      <c r="B74" t="s">
        <v>134</v>
      </c>
      <c r="C74">
        <v>70.448</v>
      </c>
      <c r="E74">
        <v>73.562</v>
      </c>
      <c r="G74" s="6">
        <v>3.1140000000000043</v>
      </c>
      <c r="H74" s="10">
        <v>4.420281626163986</v>
      </c>
      <c r="I74">
        <v>73.562</v>
      </c>
      <c r="K74" s="13">
        <v>0</v>
      </c>
      <c r="L74" s="15">
        <v>0</v>
      </c>
    </row>
    <row r="75" spans="1:12" ht="15">
      <c r="A75" t="s">
        <v>118</v>
      </c>
      <c r="B75" t="s">
        <v>119</v>
      </c>
      <c r="C75">
        <v>123.072</v>
      </c>
      <c r="E75">
        <v>135.535</v>
      </c>
      <c r="G75" s="6">
        <v>12.462999999999994</v>
      </c>
      <c r="H75" s="10">
        <v>10.126592563702543</v>
      </c>
      <c r="I75">
        <v>135.535</v>
      </c>
      <c r="K75" s="13">
        <v>0</v>
      </c>
      <c r="L75" s="15">
        <v>0</v>
      </c>
    </row>
    <row r="76" spans="1:12" ht="15">
      <c r="A76" t="s">
        <v>52</v>
      </c>
      <c r="B76" t="s">
        <v>150</v>
      </c>
      <c r="C76">
        <v>69.271</v>
      </c>
      <c r="E76">
        <v>77.1</v>
      </c>
      <c r="G76" s="6">
        <v>7.8289999999999935</v>
      </c>
      <c r="H76" s="10">
        <v>11.301987844841266</v>
      </c>
      <c r="I76">
        <v>77.1</v>
      </c>
      <c r="K76" s="13">
        <v>0</v>
      </c>
      <c r="L76" s="15">
        <v>0</v>
      </c>
    </row>
    <row r="77" spans="1:12" ht="15">
      <c r="A77" t="s">
        <v>127</v>
      </c>
      <c r="B77" t="s">
        <v>128</v>
      </c>
      <c r="C77">
        <v>83.775</v>
      </c>
      <c r="E77">
        <v>108</v>
      </c>
      <c r="F77" s="5" t="s">
        <v>140</v>
      </c>
      <c r="G77" s="6">
        <v>24.224999999999994</v>
      </c>
      <c r="H77" s="10">
        <v>28.916741271262303</v>
      </c>
      <c r="I77">
        <v>108</v>
      </c>
      <c r="K77" s="13">
        <v>0</v>
      </c>
      <c r="L77" s="15">
        <v>0</v>
      </c>
    </row>
    <row r="78" spans="1:12" ht="15">
      <c r="A78" t="s">
        <v>38</v>
      </c>
      <c r="B78" t="s">
        <v>39</v>
      </c>
      <c r="C78">
        <v>129.633</v>
      </c>
      <c r="E78">
        <v>149.812</v>
      </c>
      <c r="G78" s="6">
        <v>20.179000000000002</v>
      </c>
      <c r="H78" s="10">
        <v>15.566252420294216</v>
      </c>
      <c r="I78">
        <v>149.812</v>
      </c>
      <c r="K78" s="13">
        <v>0</v>
      </c>
      <c r="L78" s="15">
        <v>0</v>
      </c>
    </row>
    <row r="79" spans="1:12" ht="15">
      <c r="A79" t="s">
        <v>53</v>
      </c>
      <c r="B79" t="s">
        <v>54</v>
      </c>
      <c r="C79">
        <v>80</v>
      </c>
      <c r="E79">
        <v>83.4</v>
      </c>
      <c r="G79" s="6">
        <v>3.4000000000000057</v>
      </c>
      <c r="H79" s="10">
        <v>4.250000000000007</v>
      </c>
      <c r="I79">
        <v>83.4</v>
      </c>
      <c r="K79" s="13">
        <v>0</v>
      </c>
      <c r="L79" s="15">
        <v>0</v>
      </c>
    </row>
    <row r="80" spans="1:12" ht="15">
      <c r="A80" t="s">
        <v>41</v>
      </c>
      <c r="B80" t="s">
        <v>42</v>
      </c>
      <c r="C80">
        <v>159.047</v>
      </c>
      <c r="E80">
        <v>167.096</v>
      </c>
      <c r="G80" s="6">
        <v>8.049000000000007</v>
      </c>
      <c r="H80" s="10">
        <v>5.060768200594797</v>
      </c>
      <c r="I80">
        <v>192.16</v>
      </c>
      <c r="K80" s="13">
        <v>25.063999999999993</v>
      </c>
      <c r="L80" s="15">
        <v>14.9997606166515</v>
      </c>
    </row>
    <row r="81" spans="1:12" ht="15">
      <c r="A81" t="s">
        <v>106</v>
      </c>
      <c r="B81" t="s">
        <v>107</v>
      </c>
      <c r="C81">
        <v>76.997</v>
      </c>
      <c r="E81">
        <v>81.096</v>
      </c>
      <c r="G81" s="6">
        <v>4.099000000000004</v>
      </c>
      <c r="H81" s="10">
        <v>5.323584035741657</v>
      </c>
      <c r="I81">
        <v>90</v>
      </c>
      <c r="K81" s="13">
        <v>8.903999999999996</v>
      </c>
      <c r="L81" s="15">
        <v>10.979579757324649</v>
      </c>
    </row>
    <row r="82" spans="1:12" ht="15">
      <c r="A82" t="s">
        <v>73</v>
      </c>
      <c r="B82" t="s">
        <v>74</v>
      </c>
      <c r="C82">
        <v>46.62</v>
      </c>
      <c r="E82">
        <v>61</v>
      </c>
      <c r="G82" s="6">
        <v>14.380000000000003</v>
      </c>
      <c r="H82" s="10">
        <v>30.845130845130853</v>
      </c>
      <c r="I82">
        <v>61</v>
      </c>
      <c r="K82" s="13">
        <v>0</v>
      </c>
      <c r="L82" s="15">
        <v>0</v>
      </c>
    </row>
    <row r="84" spans="1:11" ht="15">
      <c r="A84" t="s">
        <v>166</v>
      </c>
      <c r="G84" s="5">
        <f>SUM(G2:G82)</f>
        <v>613.0930000000002</v>
      </c>
      <c r="K84" s="13">
        <f>SUM(K2:K82)</f>
        <v>302.79100000000005</v>
      </c>
    </row>
    <row r="85" spans="1:11" ht="15">
      <c r="A85" t="s">
        <v>164</v>
      </c>
      <c r="G85" s="5">
        <f>AVERAGE(G2:G82)</f>
        <v>8.285040540540543</v>
      </c>
      <c r="K85" s="13">
        <f>AVERAGE(K2:K82)</f>
        <v>4.14782191780822</v>
      </c>
    </row>
    <row r="86" spans="1:12" ht="15">
      <c r="A86" t="s">
        <v>165</v>
      </c>
      <c r="H86" s="11">
        <f>AVERAGE(H2:H82)</f>
        <v>9.652090376480665</v>
      </c>
      <c r="L86" s="15">
        <f>AVERAGE(L2:L82)</f>
        <v>4.330280454281093</v>
      </c>
    </row>
    <row r="89" ht="17.25">
      <c r="A89" s="16" t="s">
        <v>169</v>
      </c>
    </row>
  </sheetData>
  <sheetProtection password="F2BD" sheet="1" objects="1" scenarios="1" sort="0"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Business, UWF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MGTMIS Laptop</dc:creator>
  <cp:keywords/>
  <dc:description/>
  <cp:lastModifiedBy>Rick Outzen</cp:lastModifiedBy>
  <cp:lastPrinted>2009-07-14T14:45:15Z</cp:lastPrinted>
  <dcterms:created xsi:type="dcterms:W3CDTF">2009-06-05T14:19:13Z</dcterms:created>
  <dcterms:modified xsi:type="dcterms:W3CDTF">2009-07-14T14:48:38Z</dcterms:modified>
  <cp:category/>
  <cp:version/>
  <cp:contentType/>
  <cp:contentStatus/>
</cp:coreProperties>
</file>